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135" windowWidth="12300" windowHeight="7995" tabRatio="621"/>
  </bookViews>
  <sheets>
    <sheet name="灯油ver " sheetId="12" r:id="rId1"/>
    <sheet name="A重油ver" sheetId="10" r:id="rId2"/>
  </sheets>
  <definedNames>
    <definedName name="_xlnm.Print_Area" localSheetId="0">'灯油ver '!$A$1:$U$17</definedName>
  </definedNames>
  <calcPr calcId="145621"/>
</workbook>
</file>

<file path=xl/calcChain.xml><?xml version="1.0" encoding="utf-8"?>
<calcChain xmlns="http://schemas.openxmlformats.org/spreadsheetml/2006/main">
  <c r="M7" i="10" l="1"/>
  <c r="N7" i="12"/>
  <c r="E17" i="12" l="1"/>
  <c r="D17" i="12"/>
  <c r="L17" i="12"/>
  <c r="N16" i="12"/>
  <c r="N15" i="12"/>
  <c r="N14" i="12"/>
  <c r="N13" i="12"/>
  <c r="N12" i="12"/>
  <c r="N11" i="12"/>
  <c r="N10" i="12"/>
  <c r="N9" i="12"/>
  <c r="N8" i="12"/>
  <c r="K16" i="10"/>
  <c r="D16" i="10"/>
  <c r="M15" i="10"/>
  <c r="M14" i="10"/>
  <c r="M13" i="10"/>
  <c r="M12" i="10"/>
  <c r="M11" i="10"/>
  <c r="M10" i="10"/>
  <c r="M9" i="10"/>
  <c r="M8" i="10"/>
  <c r="O15" i="10" l="1"/>
  <c r="O14" i="10"/>
  <c r="O13" i="10"/>
  <c r="O12" i="10"/>
  <c r="O11" i="10"/>
  <c r="O10" i="10"/>
  <c r="O9" i="10"/>
  <c r="O8" i="10"/>
  <c r="O7" i="10"/>
  <c r="P17" i="12"/>
  <c r="M17" i="12"/>
  <c r="K17" i="12"/>
  <c r="J17" i="12"/>
  <c r="I17" i="12"/>
  <c r="O16" i="12"/>
  <c r="O15" i="12"/>
  <c r="Q15" i="12" s="1"/>
  <c r="O14" i="12"/>
  <c r="O13" i="12"/>
  <c r="O12" i="12"/>
  <c r="O11" i="12"/>
  <c r="Q11" i="12" s="1"/>
  <c r="O10" i="12"/>
  <c r="O9" i="12"/>
  <c r="O8" i="12"/>
  <c r="Q14" i="12" l="1"/>
  <c r="S14" i="12" s="1"/>
  <c r="T14" i="12" s="1"/>
  <c r="Q8" i="12"/>
  <c r="S8" i="12" s="1"/>
  <c r="T8" i="12" s="1"/>
  <c r="Q13" i="12"/>
  <c r="S13" i="12" s="1"/>
  <c r="T13" i="12" s="1"/>
  <c r="Q10" i="12"/>
  <c r="S10" i="12" s="1"/>
  <c r="T10" i="12" s="1"/>
  <c r="Q9" i="12"/>
  <c r="S9" i="12" s="1"/>
  <c r="T9" i="12" s="1"/>
  <c r="Q12" i="12"/>
  <c r="S12" i="12" s="1"/>
  <c r="T12" i="12" s="1"/>
  <c r="Q16" i="12"/>
  <c r="S16" i="12" s="1"/>
  <c r="T16" i="12" s="1"/>
  <c r="S11" i="12"/>
  <c r="T11" i="12" s="1"/>
  <c r="N17" i="12"/>
  <c r="S15" i="12"/>
  <c r="T15" i="12" s="1"/>
  <c r="O7" i="12"/>
  <c r="Q7" i="12" s="1"/>
  <c r="M16" i="10" l="1"/>
  <c r="O17" i="12"/>
  <c r="S7" i="12" l="1"/>
  <c r="Q17" i="12"/>
  <c r="L16" i="10"/>
  <c r="T7" i="12" l="1"/>
  <c r="T17" i="12" s="1"/>
  <c r="Q13" i="10"/>
  <c r="R13" i="10" s="1"/>
  <c r="N16" i="10" l="1"/>
  <c r="Q7" i="10" l="1"/>
  <c r="R7" i="10" l="1"/>
  <c r="J16" i="10" l="1"/>
  <c r="Q14" i="10" l="1"/>
  <c r="R14" i="10" s="1"/>
  <c r="Q9" i="10"/>
  <c r="R9" i="10" s="1"/>
  <c r="Q10" i="10"/>
  <c r="R10" i="10" s="1"/>
  <c r="Q11" i="10"/>
  <c r="R11" i="10" s="1"/>
  <c r="Q15" i="10"/>
  <c r="R15" i="10" s="1"/>
  <c r="Q12" i="10"/>
  <c r="R12" i="10" s="1"/>
  <c r="I16" i="10"/>
  <c r="H16" i="10"/>
  <c r="Q8" i="10" l="1"/>
  <c r="R8" i="10" s="1"/>
  <c r="R16" i="10" s="1"/>
  <c r="O16" i="10"/>
</calcChain>
</file>

<file path=xl/sharedStrings.xml><?xml version="1.0" encoding="utf-8"?>
<sst xmlns="http://schemas.openxmlformats.org/spreadsheetml/2006/main" count="125" uniqueCount="79">
  <si>
    <t>氏名</t>
    <rPh sb="0" eb="2">
      <t>シメイ</t>
    </rPh>
    <phoneticPr fontId="1"/>
  </si>
  <si>
    <t>台</t>
    <rPh sb="0" eb="1">
      <t>ダイ</t>
    </rPh>
    <phoneticPr fontId="1"/>
  </si>
  <si>
    <t>010301</t>
    <phoneticPr fontId="1"/>
  </si>
  <si>
    <t>参考様式：省エネルギー取組計画一覧表</t>
    <rPh sb="0" eb="2">
      <t>サンコウ</t>
    </rPh>
    <rPh sb="2" eb="4">
      <t>ヨウシキ</t>
    </rPh>
    <rPh sb="5" eb="6">
      <t>ショウ</t>
    </rPh>
    <rPh sb="11" eb="13">
      <t>トリクミ</t>
    </rPh>
    <rPh sb="13" eb="15">
      <t>ケイカク</t>
    </rPh>
    <rPh sb="15" eb="18">
      <t>イチランヒョウ</t>
    </rPh>
    <phoneticPr fontId="1"/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</si>
  <si>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</si>
  <si>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</si>
  <si>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</si>
  <si>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</si>
  <si>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</si>
  <si>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</si>
  <si>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</si>
  <si>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</si>
  <si>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010311</t>
  </si>
  <si>
    <t>№</t>
    <phoneticPr fontId="1"/>
  </si>
  <si>
    <t>面積
a</t>
    <rPh sb="0" eb="2">
      <t>メンセキ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</si>
  <si>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</si>
  <si>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</si>
  <si>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</si>
  <si>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</si>
  <si>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</si>
  <si>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</si>
  <si>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現在の燃油
使用量
（Ａ重油換算）
リットル</t>
    <rPh sb="0" eb="2">
      <t>ゲンザイ</t>
    </rPh>
    <rPh sb="3" eb="5">
      <t>ネンユ</t>
    </rPh>
    <rPh sb="6" eb="9">
      <t>シヨウリョウ</t>
    </rPh>
    <rPh sb="12" eb="14">
      <t>ジュウユ</t>
    </rPh>
    <rPh sb="14" eb="16">
      <t>カンザン</t>
    </rPh>
    <phoneticPr fontId="1"/>
  </si>
  <si>
    <t>省ｴﾈ
設備
の
導入</t>
    <rPh sb="0" eb="1">
      <t>ショウ</t>
    </rPh>
    <rPh sb="4" eb="6">
      <t>セツビ</t>
    </rPh>
    <rPh sb="9" eb="11">
      <t>ドウニュウ</t>
    </rPh>
    <phoneticPr fontId="1"/>
  </si>
  <si>
    <t>省ｴﾈ
生産
管理
の
実践</t>
    <rPh sb="0" eb="1">
      <t>ショウ</t>
    </rPh>
    <rPh sb="4" eb="6">
      <t>セイサン</t>
    </rPh>
    <rPh sb="7" eb="9">
      <t>カンリ</t>
    </rPh>
    <rPh sb="12" eb="14">
      <t>ジッセン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</si>
  <si>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</si>
  <si>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</si>
  <si>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</si>
  <si>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</si>
  <si>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セーフティネット購入予定数量試算</t>
    <rPh sb="8" eb="10">
      <t>コウニュウ</t>
    </rPh>
    <rPh sb="10" eb="12">
      <t>ヨテイ</t>
    </rPh>
    <rPh sb="12" eb="14">
      <t>スウリョウ</t>
    </rPh>
    <rPh sb="14" eb="16">
      <t>シサン</t>
    </rPh>
    <phoneticPr fontId="1"/>
  </si>
  <si>
    <t>単価</t>
    <rPh sb="0" eb="2">
      <t>タンカ</t>
    </rPh>
    <phoneticPr fontId="1"/>
  </si>
  <si>
    <t>別紙燃油使用量計算書より転記</t>
    <rPh sb="0" eb="2">
      <t>ベッシ</t>
    </rPh>
    <rPh sb="2" eb="4">
      <t>ネンユ</t>
    </rPh>
    <rPh sb="4" eb="7">
      <t>シヨウリョウ</t>
    </rPh>
    <rPh sb="7" eb="10">
      <t>ケイサンショ</t>
    </rPh>
    <rPh sb="12" eb="14">
      <t>テンキ</t>
    </rPh>
    <phoneticPr fontId="1"/>
  </si>
  <si>
    <t>導入予定の
省エネ設備</t>
    <rPh sb="0" eb="2">
      <t>ドウニュウ</t>
    </rPh>
    <rPh sb="2" eb="4">
      <t>ヨテイ</t>
    </rPh>
    <rPh sb="6" eb="7">
      <t>ショウ</t>
    </rPh>
    <rPh sb="9" eb="11">
      <t>セツビ</t>
    </rPh>
    <phoneticPr fontId="1"/>
  </si>
  <si>
    <t>導入設備</t>
    <rPh sb="0" eb="2">
      <t>ドウニュウ</t>
    </rPh>
    <rPh sb="2" eb="4">
      <t>セツビ</t>
    </rPh>
    <phoneticPr fontId="1"/>
  </si>
  <si>
    <t>ＨＰ</t>
    <phoneticPr fontId="1"/>
  </si>
  <si>
    <t>新潟太郎</t>
    <rPh sb="0" eb="2">
      <t>ニイガタ</t>
    </rPh>
    <rPh sb="2" eb="4">
      <t>タロウ</t>
    </rPh>
    <phoneticPr fontId="1"/>
  </si>
  <si>
    <t>－</t>
    <phoneticPr fontId="1"/>
  </si>
  <si>
    <t>①</t>
    <phoneticPr fontId="1"/>
  </si>
  <si>
    <t>現在の燃油
使用量
（Ａ重油）
リットル</t>
    <rPh sb="0" eb="2">
      <t>ゲンザイ</t>
    </rPh>
    <rPh sb="3" eb="5">
      <t>ネンユ</t>
    </rPh>
    <rPh sb="6" eb="9">
      <t>シヨウリョウ</t>
    </rPh>
    <rPh sb="12" eb="14">
      <t>ジュウユ</t>
    </rPh>
    <phoneticPr fontId="1"/>
  </si>
  <si>
    <t>設備導入前の燃油使用量(Ａ重油換算）</t>
    <rPh sb="0" eb="2">
      <t>セツビ</t>
    </rPh>
    <rPh sb="2" eb="4">
      <t>ドウニュウ</t>
    </rPh>
    <rPh sb="4" eb="5">
      <t>マエ</t>
    </rPh>
    <rPh sb="6" eb="8">
      <t>ネンユ</t>
    </rPh>
    <rPh sb="8" eb="11">
      <t>シヨウリョウ</t>
    </rPh>
    <rPh sb="13" eb="15">
      <t>ジュウユ</t>
    </rPh>
    <rPh sb="15" eb="17">
      <t>カンサン</t>
    </rPh>
    <phoneticPr fontId="1"/>
  </si>
  <si>
    <t>省エネ設備導入ハウスの燃油使用量</t>
    <rPh sb="0" eb="1">
      <t>ショウ</t>
    </rPh>
    <rPh sb="3" eb="5">
      <t>セツビ</t>
    </rPh>
    <rPh sb="5" eb="7">
      <t>ドウニュウ</t>
    </rPh>
    <rPh sb="11" eb="13">
      <t>ネンユ</t>
    </rPh>
    <rPh sb="13" eb="16">
      <t>シヨウリョウ</t>
    </rPh>
    <phoneticPr fontId="1"/>
  </si>
  <si>
    <t>設備導入後の燃油使用量(Ａ重油換算）</t>
    <rPh sb="0" eb="2">
      <t>セツビ</t>
    </rPh>
    <rPh sb="2" eb="4">
      <t>ドウニュウ</t>
    </rPh>
    <rPh sb="4" eb="5">
      <t>ゴ</t>
    </rPh>
    <rPh sb="6" eb="8">
      <t>ネンユ</t>
    </rPh>
    <rPh sb="8" eb="11">
      <t>シヨウリョウ</t>
    </rPh>
    <rPh sb="13" eb="15">
      <t>ジュウユ</t>
    </rPh>
    <rPh sb="15" eb="17">
      <t>カンサン</t>
    </rPh>
    <phoneticPr fontId="1"/>
  </si>
  <si>
    <t>②</t>
    <phoneticPr fontId="1"/>
  </si>
  <si>
    <t>③</t>
    <phoneticPr fontId="1"/>
  </si>
  <si>
    <t>④</t>
    <phoneticPr fontId="1"/>
  </si>
  <si>
    <t>設備導入前の燃油使用量(Ａ重油）</t>
    <rPh sb="0" eb="2">
      <t>セツビ</t>
    </rPh>
    <rPh sb="2" eb="4">
      <t>ドウニュウ</t>
    </rPh>
    <rPh sb="4" eb="5">
      <t>マエ</t>
    </rPh>
    <rPh sb="6" eb="8">
      <t>ネンユ</t>
    </rPh>
    <rPh sb="8" eb="11">
      <t>シヨウリョウ</t>
    </rPh>
    <rPh sb="13" eb="15">
      <t>ジュウユ</t>
    </rPh>
    <phoneticPr fontId="1"/>
  </si>
  <si>
    <t>設備導入後の燃油使用量(Ａ重油）</t>
    <rPh sb="0" eb="2">
      <t>セツビ</t>
    </rPh>
    <rPh sb="2" eb="4">
      <t>ドウニュウ</t>
    </rPh>
    <rPh sb="4" eb="5">
      <t>ゴ</t>
    </rPh>
    <rPh sb="6" eb="8">
      <t>ネンユ</t>
    </rPh>
    <rPh sb="8" eb="11">
      <t>シヨウリョウ</t>
    </rPh>
    <rPh sb="13" eb="15">
      <t>ジュウユ</t>
    </rPh>
    <phoneticPr fontId="1"/>
  </si>
  <si>
    <t>設備導入による削減量（Ａ重油）</t>
    <rPh sb="0" eb="2">
      <t>セツビ</t>
    </rPh>
    <rPh sb="2" eb="4">
      <t>ドウニュウ</t>
    </rPh>
    <rPh sb="7" eb="10">
      <t>サクゲンリョウ</t>
    </rPh>
    <rPh sb="12" eb="14">
      <t>ジュウユ</t>
    </rPh>
    <phoneticPr fontId="1"/>
  </si>
  <si>
    <t>目標の燃油使用量
（年間）
Ａ重油</t>
    <rPh sb="0" eb="2">
      <t>モクヒョウ</t>
    </rPh>
    <rPh sb="3" eb="5">
      <t>ネンユ</t>
    </rPh>
    <rPh sb="5" eb="8">
      <t>シヨウリョウ</t>
    </rPh>
    <rPh sb="10" eb="12">
      <t>ネンカン</t>
    </rPh>
    <rPh sb="16" eb="18">
      <t>ジュウユ</t>
    </rPh>
    <phoneticPr fontId="1"/>
  </si>
  <si>
    <t>⑥×⑦/①</t>
    <phoneticPr fontId="1"/>
  </si>
  <si>
    <t>⑧×⑪
÷２</t>
    <phoneticPr fontId="1"/>
  </si>
  <si>
    <t>⑥÷0.939</t>
    <phoneticPr fontId="1"/>
  </si>
  <si>
    <t>燃油使用量計算書より転記</t>
    <rPh sb="0" eb="2">
      <t>ネンユ</t>
    </rPh>
    <rPh sb="2" eb="5">
      <t>シヨウリョウ</t>
    </rPh>
    <rPh sb="5" eb="8">
      <t>ケイサンショ</t>
    </rPh>
    <rPh sb="10" eb="12">
      <t>テンキ</t>
    </rPh>
    <phoneticPr fontId="1"/>
  </si>
  <si>
    <t>リース事業用　燃油使用予定量計算書より転記</t>
    <rPh sb="3" eb="5">
      <t>ジギョウ</t>
    </rPh>
    <rPh sb="5" eb="6">
      <t>ヨウ</t>
    </rPh>
    <rPh sb="19" eb="21">
      <t>テンキ</t>
    </rPh>
    <phoneticPr fontId="1"/>
  </si>
  <si>
    <t>燃油使用量計算書より</t>
    <rPh sb="0" eb="2">
      <t>ネンユ</t>
    </rPh>
    <rPh sb="2" eb="5">
      <t>シヨウリョウ</t>
    </rPh>
    <rPh sb="5" eb="8">
      <t>ケイサンショ</t>
    </rPh>
    <phoneticPr fontId="1"/>
  </si>
  <si>
    <t>有：１
無：0</t>
    <rPh sb="0" eb="1">
      <t>ユウ</t>
    </rPh>
    <rPh sb="4" eb="5">
      <t>ナ</t>
    </rPh>
    <phoneticPr fontId="1"/>
  </si>
  <si>
    <t>全員必須</t>
    <rPh sb="0" eb="2">
      <t>ゼンイン</t>
    </rPh>
    <rPh sb="2" eb="4">
      <t>ヒッス</t>
    </rPh>
    <phoneticPr fontId="1"/>
  </si>
  <si>
    <t>⑦×⑧/①</t>
    <phoneticPr fontId="1"/>
  </si>
  <si>
    <t>⑩</t>
    <phoneticPr fontId="1"/>
  </si>
  <si>
    <t>⑫</t>
    <phoneticPr fontId="1"/>
  </si>
  <si>
    <t>⑨×⑫
÷２</t>
    <phoneticPr fontId="1"/>
  </si>
  <si>
    <t>⑩を100円単位で切り捨て</t>
    <rPh sb="5" eb="6">
      <t>エン</t>
    </rPh>
    <rPh sb="6" eb="8">
      <t>タンイ</t>
    </rPh>
    <rPh sb="9" eb="10">
      <t>キ</t>
    </rPh>
    <rPh sb="11" eb="12">
      <t>ス</t>
    </rPh>
    <phoneticPr fontId="1"/>
  </si>
  <si>
    <t>－</t>
    <phoneticPr fontId="1"/>
  </si>
  <si>
    <t>⑨を100円単位で切り捨て</t>
    <rPh sb="5" eb="6">
      <t>エン</t>
    </rPh>
    <rPh sb="6" eb="8">
      <t>タンイ</t>
    </rPh>
    <rPh sb="9" eb="10">
      <t>キ</t>
    </rPh>
    <rPh sb="11" eb="12">
      <t>ス</t>
    </rPh>
    <phoneticPr fontId="1"/>
  </si>
  <si>
    <t xml:space="preserve">（参考資料）
省エネルギー取組計画に係る燃油使用量試算 </t>
    <rPh sb="1" eb="3">
      <t>サンコウ</t>
    </rPh>
    <rPh sb="3" eb="5">
      <t>シリョウ</t>
    </rPh>
    <rPh sb="7" eb="8">
      <t>ショウ</t>
    </rPh>
    <rPh sb="13" eb="15">
      <t>トリクミ</t>
    </rPh>
    <rPh sb="15" eb="17">
      <t>ケイカク</t>
    </rPh>
    <rPh sb="18" eb="19">
      <t>カカ</t>
    </rPh>
    <rPh sb="20" eb="22">
      <t>ネンユ</t>
    </rPh>
    <rPh sb="22" eb="24">
      <t>シヨウ</t>
    </rPh>
    <rPh sb="24" eb="25">
      <t>リョウ</t>
    </rPh>
    <rPh sb="25" eb="27">
      <t>シサン</t>
    </rPh>
    <phoneticPr fontId="1"/>
  </si>
  <si>
    <t>【 灯油版 】</t>
    <rPh sb="2" eb="4">
      <t>トウユ</t>
    </rPh>
    <rPh sb="4" eb="5">
      <t>バン</t>
    </rPh>
    <phoneticPr fontId="1"/>
  </si>
  <si>
    <t>導入後の削減量（Ａ重油換算）</t>
    <rPh sb="0" eb="2">
      <t>ドウニュウ</t>
    </rPh>
    <rPh sb="2" eb="3">
      <t>ゴ</t>
    </rPh>
    <rPh sb="4" eb="7">
      <t>サクゲンリョウ</t>
    </rPh>
    <rPh sb="9" eb="11">
      <t>ジュウユ</t>
    </rPh>
    <rPh sb="11" eb="13">
      <t>カンサン</t>
    </rPh>
    <phoneticPr fontId="1"/>
  </si>
  <si>
    <t>【 A重油版 】</t>
    <rPh sb="3" eb="5">
      <t>ジュウユ</t>
    </rPh>
    <rPh sb="5" eb="6">
      <t>バン</t>
    </rPh>
    <phoneticPr fontId="1"/>
  </si>
  <si>
    <t>目標の
燃油
使用量
【灯油】</t>
    <rPh sb="0" eb="2">
      <t>モクヒョウ</t>
    </rPh>
    <rPh sb="4" eb="6">
      <t>ネンユ</t>
    </rPh>
    <rPh sb="7" eb="10">
      <t>シヨウリョウ</t>
    </rPh>
    <rPh sb="13" eb="15">
      <t>トウユ</t>
    </rPh>
    <phoneticPr fontId="1"/>
  </si>
  <si>
    <r>
      <t xml:space="preserve">目標の燃油使用量
（年間）
</t>
    </r>
    <r>
      <rPr>
        <sz val="11"/>
        <rFont val="ＭＳ Ｐゴシック"/>
        <family val="3"/>
        <charset val="128"/>
        <scheme val="minor"/>
      </rPr>
      <t>Ａ重油換算</t>
    </r>
    <rPh sb="0" eb="2">
      <t>モクヒョウ</t>
    </rPh>
    <rPh sb="3" eb="5">
      <t>ネンユ</t>
    </rPh>
    <rPh sb="5" eb="8">
      <t>シヨウリョウ</t>
    </rPh>
    <rPh sb="10" eb="12">
      <t>ネンカン</t>
    </rPh>
    <rPh sb="16" eb="18">
      <t>ジュウユ</t>
    </rPh>
    <rPh sb="18" eb="20">
      <t>カンザン</t>
    </rPh>
    <phoneticPr fontId="1"/>
  </si>
  <si>
    <t>現在の燃油
使用量
【灯油】
リットル</t>
    <rPh sb="0" eb="2">
      <t>ゲンザイ</t>
    </rPh>
    <rPh sb="3" eb="5">
      <t>ネンユ</t>
    </rPh>
    <rPh sb="6" eb="9">
      <t>シヨウリョウ</t>
    </rPh>
    <rPh sb="11" eb="13">
      <t>トウユ</t>
    </rPh>
    <phoneticPr fontId="1"/>
  </si>
  <si>
    <t>H○積み
立て額
計算</t>
    <rPh sb="2" eb="3">
      <t>ツ</t>
    </rPh>
    <rPh sb="5" eb="6">
      <t>タ</t>
    </rPh>
    <rPh sb="7" eb="8">
      <t>ガク</t>
    </rPh>
    <rPh sb="9" eb="11">
      <t>ケイサン</t>
    </rPh>
    <phoneticPr fontId="1"/>
  </si>
  <si>
    <t>H○積み立て予定額（100円単位で切り捨て）</t>
    <rPh sb="2" eb="3">
      <t>ツ</t>
    </rPh>
    <rPh sb="4" eb="5">
      <t>タ</t>
    </rPh>
    <rPh sb="6" eb="9">
      <t>ヨテイガク</t>
    </rPh>
    <rPh sb="13" eb="14">
      <t>エン</t>
    </rPh>
    <rPh sb="14" eb="16">
      <t>タンイ</t>
    </rPh>
    <rPh sb="17" eb="18">
      <t>キ</t>
    </rPh>
    <rPh sb="19" eb="20">
      <t>ス</t>
    </rPh>
    <phoneticPr fontId="1"/>
  </si>
  <si>
    <t>H○積み立て予定額
（100円単位で切り捨て）</t>
    <rPh sb="2" eb="3">
      <t>ツ</t>
    </rPh>
    <rPh sb="4" eb="5">
      <t>タ</t>
    </rPh>
    <rPh sb="6" eb="9">
      <t>ヨテイガク</t>
    </rPh>
    <rPh sb="14" eb="15">
      <t>エン</t>
    </rPh>
    <rPh sb="15" eb="17">
      <t>タンイ</t>
    </rPh>
    <rPh sb="18" eb="19">
      <t>キ</t>
    </rPh>
    <rPh sb="20" eb="21">
      <t>ス</t>
    </rPh>
    <phoneticPr fontId="1"/>
  </si>
  <si>
    <t>現在の燃油使用量（11～4月分）
【灯油】</t>
    <rPh sb="0" eb="2">
      <t>ゲンザイ</t>
    </rPh>
    <rPh sb="3" eb="5">
      <t>ネンユ</t>
    </rPh>
    <rPh sb="5" eb="8">
      <t>シヨウリョウ</t>
    </rPh>
    <rPh sb="13" eb="14">
      <t>ガツ</t>
    </rPh>
    <rPh sb="14" eb="15">
      <t>ブン</t>
    </rPh>
    <rPh sb="18" eb="20">
      <t>トウユ</t>
    </rPh>
    <phoneticPr fontId="1"/>
  </si>
  <si>
    <t>○○事業年度の11～4月分の使用予定量
【灯油】</t>
    <rPh sb="2" eb="4">
      <t>ジギョウ</t>
    </rPh>
    <rPh sb="4" eb="6">
      <t>ネンド</t>
    </rPh>
    <rPh sb="11" eb="12">
      <t>ガツ</t>
    </rPh>
    <rPh sb="12" eb="13">
      <t>ブン</t>
    </rPh>
    <rPh sb="14" eb="16">
      <t>シヨウ</t>
    </rPh>
    <rPh sb="16" eb="18">
      <t>ヨテイ</t>
    </rPh>
    <rPh sb="21" eb="23">
      <t>トウユ</t>
    </rPh>
    <phoneticPr fontId="1"/>
  </si>
  <si>
    <t>現在の燃油（Ａ重油）使用量（11～4月分）</t>
    <rPh sb="0" eb="2">
      <t>ゲンザイ</t>
    </rPh>
    <rPh sb="3" eb="5">
      <t>ネンユ</t>
    </rPh>
    <rPh sb="7" eb="9">
      <t>ジュウユ</t>
    </rPh>
    <rPh sb="10" eb="13">
      <t>シヨウリョウ</t>
    </rPh>
    <rPh sb="18" eb="19">
      <t>ガツ</t>
    </rPh>
    <rPh sb="19" eb="20">
      <t>ブン</t>
    </rPh>
    <phoneticPr fontId="1"/>
  </si>
  <si>
    <t>○○事業年度の11～4月分の使用予定量（Ａ重油）</t>
    <rPh sb="2" eb="4">
      <t>ジギョウ</t>
    </rPh>
    <rPh sb="4" eb="6">
      <t>ネンド</t>
    </rPh>
    <rPh sb="11" eb="12">
      <t>ガツ</t>
    </rPh>
    <rPh sb="12" eb="13">
      <t>ブン</t>
    </rPh>
    <rPh sb="14" eb="16">
      <t>シヨウ</t>
    </rPh>
    <rPh sb="16" eb="18">
      <t>ヨテイ</t>
    </rPh>
    <rPh sb="18" eb="19">
      <t>リョウ</t>
    </rPh>
    <rPh sb="21" eb="23">
      <t>ジュウユ</t>
    </rPh>
    <phoneticPr fontId="1"/>
  </si>
  <si>
    <t>②×0.9(チェックシート10%分を控除）-⑤</t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</si>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</sst>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8" formatCode="#,##0.0;[Red]\-#,##0.0"/>
    <numFmt numFmtId="179" formatCode="#,##0.0_ ;[Red]\-#,##0.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1" xfId="1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0" xfId="0" applyNumberFormat="1" applyFont="1" applyFill="1">
      <alignment vertical="center"/>
    </xf>
    <xf numFmtId="38" fontId="3" fillId="2" borderId="1" xfId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177" fontId="3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8" fontId="3" fillId="0" borderId="0" xfId="1" applyNumberFormat="1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6" fillId="2" borderId="1" xfId="1" applyFont="1" applyFill="1" applyBorder="1">
      <alignment vertical="center"/>
    </xf>
    <xf numFmtId="0" fontId="8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8" fontId="7" fillId="0" borderId="0" xfId="1" applyNumberFormat="1" applyFont="1" applyFill="1" applyAlignment="1">
      <alignment horizontal="center" vertical="center"/>
    </xf>
    <xf numFmtId="9" fontId="3" fillId="0" borderId="0" xfId="2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NumberFormat="1" applyFont="1" applyFill="1" applyBorder="1">
      <alignment vertical="center"/>
    </xf>
    <xf numFmtId="38" fontId="6" fillId="2" borderId="1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>
      <alignment vertical="center"/>
    </xf>
    <xf numFmtId="178" fontId="8" fillId="0" borderId="0" xfId="1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0FC4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8"/>
  <sheetViews>
    <sheetView tabSelected="1" view="pageBreakPreview" topLeftCell="C1" zoomScale="60" zoomScaleNormal="85" workbookViewId="0">
      <pane ySplit="6" topLeftCell="A8" activePane="bottomLeft" state="frozen"/>
      <selection activeCell="C1" sqref="C1"/>
      <selection pane="bottomLeft" activeCell="X13" sqref="X13"/>
    </sheetView>
  </sheetViews>
  <sheetFormatPr defaultRowHeight="13.5" x14ac:dyDescent="0.15"/>
  <cols>
    <col min="1" max="1" width="4.375" style="4" hidden="1" customWidth="1"/>
    <col min="2" max="2" width="7.5" style="4" hidden="1" customWidth="1"/>
    <col min="3" max="3" width="14.875" style="4" customWidth="1"/>
    <col min="4" max="4" width="13" style="4" customWidth="1"/>
    <col min="5" max="5" width="12.75" style="4" customWidth="1"/>
    <col min="6" max="6" width="6.625" style="4" customWidth="1"/>
    <col min="7" max="7" width="5.75" style="4" bestFit="1" customWidth="1"/>
    <col min="8" max="8" width="8.75" style="4" customWidth="1"/>
    <col min="9" max="9" width="5" style="4" customWidth="1"/>
    <col min="10" max="10" width="6.75" style="14" customWidth="1"/>
    <col min="11" max="11" width="11.5" style="4" customWidth="1"/>
    <col min="12" max="13" width="10.5" style="4" customWidth="1"/>
    <col min="14" max="14" width="15.75" style="4" customWidth="1"/>
    <col min="15" max="15" width="11.5" style="4" customWidth="1"/>
    <col min="16" max="16" width="9.375" style="4" customWidth="1"/>
    <col min="17" max="17" width="12.625" style="15" customWidth="1"/>
    <col min="18" max="18" width="6.25" style="4" customWidth="1"/>
    <col min="19" max="19" width="9.25" style="16" bestFit="1" customWidth="1"/>
    <col min="20" max="20" width="9" style="16"/>
    <col min="21" max="21" width="6" style="8" customWidth="1"/>
    <col min="22" max="22" width="9.875" style="4" bestFit="1" customWidth="1"/>
    <col min="23" max="16384" width="9" style="4"/>
  </cols>
  <sheetData>
    <row r="1" spans="2:27" ht="51.75" customHeight="1" x14ac:dyDescent="0.15">
      <c r="B1" s="13" t="s">
        <v>3</v>
      </c>
      <c r="C1" s="83" t="s">
        <v>63</v>
      </c>
      <c r="D1" s="83"/>
      <c r="E1" s="83"/>
      <c r="F1" s="83"/>
      <c r="G1" s="83"/>
      <c r="H1" s="83"/>
      <c r="N1" s="25"/>
      <c r="Q1" s="25"/>
      <c r="T1" s="58"/>
      <c r="U1" s="58"/>
      <c r="V1" s="58"/>
    </row>
    <row r="2" spans="2:27" s="18" customFormat="1" ht="30.75" customHeight="1" x14ac:dyDescent="0.15">
      <c r="B2" s="17">
        <v>1</v>
      </c>
      <c r="C2" s="41" t="s">
        <v>64</v>
      </c>
      <c r="D2" s="17" t="s">
        <v>36</v>
      </c>
      <c r="E2" s="17" t="s">
        <v>15</v>
      </c>
      <c r="F2" s="17"/>
      <c r="G2" s="17"/>
      <c r="H2" s="17"/>
      <c r="I2" s="40"/>
      <c r="J2" s="40"/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  <c r="P2" s="17" t="s">
        <v>24</v>
      </c>
      <c r="Q2" s="17" t="s">
        <v>25</v>
      </c>
      <c r="S2" s="42" t="s">
        <v>57</v>
      </c>
      <c r="T2" s="42" t="s">
        <v>27</v>
      </c>
      <c r="U2" s="17" t="s">
        <v>58</v>
      </c>
    </row>
    <row r="3" spans="2:27" ht="33" customHeight="1" x14ac:dyDescent="0.15">
      <c r="B3" s="76" t="s">
        <v>13</v>
      </c>
      <c r="C3" s="71" t="s">
        <v>0</v>
      </c>
      <c r="D3" s="75" t="s">
        <v>69</v>
      </c>
      <c r="E3" s="84" t="s">
        <v>21</v>
      </c>
      <c r="F3" s="64" t="s">
        <v>22</v>
      </c>
      <c r="G3" s="64" t="s">
        <v>23</v>
      </c>
      <c r="H3" s="75" t="s">
        <v>31</v>
      </c>
      <c r="I3" s="75"/>
      <c r="J3" s="75"/>
      <c r="K3" s="75" t="s">
        <v>39</v>
      </c>
      <c r="L3" s="75"/>
      <c r="M3" s="75"/>
      <c r="N3" s="74" t="s">
        <v>68</v>
      </c>
      <c r="O3" s="61" t="s">
        <v>28</v>
      </c>
      <c r="P3" s="62"/>
      <c r="Q3" s="63"/>
      <c r="S3" s="69" t="s">
        <v>70</v>
      </c>
      <c r="T3" s="70" t="s">
        <v>72</v>
      </c>
      <c r="U3" s="71"/>
      <c r="AA3" s="19"/>
    </row>
    <row r="4" spans="2:27" ht="33" customHeight="1" x14ac:dyDescent="0.15">
      <c r="B4" s="76"/>
      <c r="C4" s="72"/>
      <c r="D4" s="75"/>
      <c r="E4" s="84"/>
      <c r="F4" s="66"/>
      <c r="G4" s="66"/>
      <c r="H4" s="64" t="s">
        <v>32</v>
      </c>
      <c r="I4" s="71" t="s">
        <v>1</v>
      </c>
      <c r="J4" s="80" t="s">
        <v>14</v>
      </c>
      <c r="K4" s="59" t="s">
        <v>38</v>
      </c>
      <c r="L4" s="64" t="s">
        <v>40</v>
      </c>
      <c r="M4" s="64" t="s">
        <v>65</v>
      </c>
      <c r="N4" s="74"/>
      <c r="O4" s="64" t="s">
        <v>67</v>
      </c>
      <c r="P4" s="66" t="s">
        <v>73</v>
      </c>
      <c r="Q4" s="67" t="s">
        <v>74</v>
      </c>
      <c r="S4" s="69"/>
      <c r="T4" s="70"/>
      <c r="U4" s="72"/>
    </row>
    <row r="5" spans="2:27" ht="37.5" customHeight="1" x14ac:dyDescent="0.15">
      <c r="B5" s="76"/>
      <c r="C5" s="72"/>
      <c r="D5" s="75"/>
      <c r="E5" s="84"/>
      <c r="F5" s="66"/>
      <c r="G5" s="66"/>
      <c r="H5" s="66"/>
      <c r="I5" s="72"/>
      <c r="J5" s="81"/>
      <c r="K5" s="60"/>
      <c r="L5" s="65"/>
      <c r="M5" s="65"/>
      <c r="N5" s="74"/>
      <c r="O5" s="65"/>
      <c r="P5" s="65"/>
      <c r="Q5" s="68"/>
      <c r="S5" s="69"/>
      <c r="T5" s="70"/>
      <c r="U5" s="73"/>
    </row>
    <row r="6" spans="2:27" s="18" customFormat="1" ht="45.75" customHeight="1" x14ac:dyDescent="0.15">
      <c r="B6" s="20"/>
      <c r="C6" s="73"/>
      <c r="D6" s="38" t="s">
        <v>51</v>
      </c>
      <c r="E6" s="27" t="s">
        <v>51</v>
      </c>
      <c r="F6" s="50" t="s">
        <v>54</v>
      </c>
      <c r="G6" s="50" t="s">
        <v>55</v>
      </c>
      <c r="H6" s="65"/>
      <c r="I6" s="73"/>
      <c r="J6" s="82"/>
      <c r="K6" s="77" t="s">
        <v>52</v>
      </c>
      <c r="L6" s="78"/>
      <c r="M6" s="79"/>
      <c r="N6" s="56" t="s">
        <v>77</v>
      </c>
      <c r="O6" s="39" t="s">
        <v>50</v>
      </c>
      <c r="P6" s="21" t="s">
        <v>53</v>
      </c>
      <c r="Q6" s="49" t="s">
        <v>56</v>
      </c>
      <c r="S6" s="36" t="s">
        <v>59</v>
      </c>
      <c r="T6" s="37" t="s">
        <v>60</v>
      </c>
      <c r="U6" s="35" t="s">
        <v>29</v>
      </c>
    </row>
    <row r="7" spans="2:27" ht="36.75" customHeight="1" x14ac:dyDescent="0.15">
      <c r="B7" s="5" t="s">
        <v>2</v>
      </c>
      <c r="C7" s="1" t="s">
        <v>34</v>
      </c>
      <c r="D7" s="23">
        <v>19170</v>
      </c>
      <c r="E7" s="6">
        <v>18000</v>
      </c>
      <c r="F7" s="3">
        <v>1</v>
      </c>
      <c r="G7" s="3">
        <v>1</v>
      </c>
      <c r="H7" s="33" t="s">
        <v>33</v>
      </c>
      <c r="I7" s="3">
        <v>1</v>
      </c>
      <c r="J7" s="7">
        <v>5</v>
      </c>
      <c r="K7" s="3">
        <v>4500</v>
      </c>
      <c r="L7" s="3">
        <v>1500</v>
      </c>
      <c r="M7" s="3">
        <v>3000</v>
      </c>
      <c r="N7" s="57">
        <f t="shared" ref="N7" si="0">(E7*0.9-M7)</f>
        <v>13200</v>
      </c>
      <c r="O7" s="23">
        <f>ROUNDDOWN(N7/0.939,0)</f>
        <v>14057</v>
      </c>
      <c r="P7" s="23">
        <v>12000</v>
      </c>
      <c r="Q7" s="24">
        <f t="shared" ref="Q7:Q16" si="1">ROUNDDOWN(O7*P7/D7,0)</f>
        <v>8799</v>
      </c>
      <c r="S7" s="9">
        <f t="shared" ref="S7:S16" si="2">Q7*U7*0.5</f>
        <v>125385.75</v>
      </c>
      <c r="T7" s="54">
        <f>ROUNDDOWN(S7,-2)</f>
        <v>125300</v>
      </c>
      <c r="U7" s="52">
        <v>28.5</v>
      </c>
      <c r="V7" s="11"/>
    </row>
    <row r="8" spans="2:27" ht="36.75" customHeight="1" x14ac:dyDescent="0.15">
      <c r="B8" s="5" t="s">
        <v>2</v>
      </c>
      <c r="C8" s="1"/>
      <c r="D8" s="2"/>
      <c r="E8" s="6"/>
      <c r="F8" s="3"/>
      <c r="G8" s="3"/>
      <c r="H8" s="3"/>
      <c r="I8" s="3"/>
      <c r="J8" s="7"/>
      <c r="K8" s="3"/>
      <c r="L8" s="3"/>
      <c r="M8" s="3"/>
      <c r="N8" s="22">
        <f t="shared" ref="N8:N16" si="3">(E8-M8)*0.9</f>
        <v>0</v>
      </c>
      <c r="O8" s="23">
        <f t="shared" ref="O8:O16" si="4">ROUNDDOWN(N8/0.939,0)</f>
        <v>0</v>
      </c>
      <c r="P8" s="23"/>
      <c r="Q8" s="53" t="e">
        <f t="shared" si="1"/>
        <v>#DIV/0!</v>
      </c>
      <c r="S8" s="51" t="e">
        <f t="shared" si="2"/>
        <v>#DIV/0!</v>
      </c>
      <c r="T8" s="55" t="e">
        <f t="shared" ref="T8:T16" si="5">ROUNDDOWN(S8,-2)</f>
        <v>#DIV/0!</v>
      </c>
      <c r="U8" s="52"/>
      <c r="V8" s="11"/>
    </row>
    <row r="9" spans="2:27" ht="36.75" customHeight="1" x14ac:dyDescent="0.15">
      <c r="B9" s="5" t="s">
        <v>4</v>
      </c>
      <c r="C9" s="1"/>
      <c r="D9" s="2"/>
      <c r="E9" s="6"/>
      <c r="F9" s="3"/>
      <c r="G9" s="3"/>
      <c r="H9" s="3"/>
      <c r="I9" s="3"/>
      <c r="J9" s="7"/>
      <c r="K9" s="3"/>
      <c r="L9" s="3"/>
      <c r="M9" s="3"/>
      <c r="N9" s="22">
        <f t="shared" si="3"/>
        <v>0</v>
      </c>
      <c r="O9" s="23">
        <f t="shared" si="4"/>
        <v>0</v>
      </c>
      <c r="P9" s="23"/>
      <c r="Q9" s="53" t="e">
        <f t="shared" si="1"/>
        <v>#DIV/0!</v>
      </c>
      <c r="S9" s="51" t="e">
        <f t="shared" si="2"/>
        <v>#DIV/0!</v>
      </c>
      <c r="T9" s="55" t="e">
        <f t="shared" si="5"/>
        <v>#DIV/0!</v>
      </c>
      <c r="U9" s="52"/>
      <c r="V9" s="11"/>
    </row>
    <row r="10" spans="2:27" ht="36.75" customHeight="1" x14ac:dyDescent="0.15">
      <c r="B10" s="5" t="s">
        <v>5</v>
      </c>
      <c r="C10" s="1"/>
      <c r="D10" s="2"/>
      <c r="E10" s="6"/>
      <c r="F10" s="3"/>
      <c r="G10" s="3"/>
      <c r="H10" s="3"/>
      <c r="I10" s="3"/>
      <c r="J10" s="7"/>
      <c r="K10" s="3"/>
      <c r="L10" s="3"/>
      <c r="M10" s="3"/>
      <c r="N10" s="22">
        <f t="shared" si="3"/>
        <v>0</v>
      </c>
      <c r="O10" s="23">
        <f t="shared" si="4"/>
        <v>0</v>
      </c>
      <c r="P10" s="23"/>
      <c r="Q10" s="53" t="e">
        <f t="shared" si="1"/>
        <v>#DIV/0!</v>
      </c>
      <c r="S10" s="51" t="e">
        <f t="shared" si="2"/>
        <v>#DIV/0!</v>
      </c>
      <c r="T10" s="55" t="e">
        <f t="shared" si="5"/>
        <v>#DIV/0!</v>
      </c>
      <c r="U10" s="52"/>
      <c r="V10" s="11"/>
    </row>
    <row r="11" spans="2:27" ht="36.75" customHeight="1" x14ac:dyDescent="0.15">
      <c r="B11" s="5" t="s">
        <v>7</v>
      </c>
      <c r="C11" s="1"/>
      <c r="D11" s="2"/>
      <c r="E11" s="6"/>
      <c r="F11" s="3"/>
      <c r="G11" s="3"/>
      <c r="H11" s="3"/>
      <c r="I11" s="3"/>
      <c r="J11" s="7"/>
      <c r="K11" s="3"/>
      <c r="L11" s="3"/>
      <c r="M11" s="3"/>
      <c r="N11" s="22">
        <f t="shared" si="3"/>
        <v>0</v>
      </c>
      <c r="O11" s="23">
        <f t="shared" si="4"/>
        <v>0</v>
      </c>
      <c r="P11" s="23"/>
      <c r="Q11" s="53" t="e">
        <f t="shared" si="1"/>
        <v>#DIV/0!</v>
      </c>
      <c r="S11" s="51" t="e">
        <f t="shared" si="2"/>
        <v>#DIV/0!</v>
      </c>
      <c r="T11" s="55" t="e">
        <f t="shared" si="5"/>
        <v>#DIV/0!</v>
      </c>
      <c r="U11" s="52"/>
      <c r="V11" s="11"/>
    </row>
    <row r="12" spans="2:27" ht="36.75" customHeight="1" x14ac:dyDescent="0.15">
      <c r="B12" s="5" t="s">
        <v>8</v>
      </c>
      <c r="C12" s="1"/>
      <c r="D12" s="2"/>
      <c r="E12" s="6"/>
      <c r="F12" s="3"/>
      <c r="G12" s="3"/>
      <c r="H12" s="3"/>
      <c r="I12" s="3"/>
      <c r="J12" s="7"/>
      <c r="K12" s="3"/>
      <c r="L12" s="3"/>
      <c r="M12" s="3"/>
      <c r="N12" s="22">
        <f t="shared" si="3"/>
        <v>0</v>
      </c>
      <c r="O12" s="23">
        <f t="shared" si="4"/>
        <v>0</v>
      </c>
      <c r="P12" s="23"/>
      <c r="Q12" s="53" t="e">
        <f t="shared" si="1"/>
        <v>#DIV/0!</v>
      </c>
      <c r="S12" s="51" t="e">
        <f t="shared" si="2"/>
        <v>#DIV/0!</v>
      </c>
      <c r="T12" s="55" t="e">
        <f t="shared" si="5"/>
        <v>#DIV/0!</v>
      </c>
      <c r="U12" s="52"/>
      <c r="V12" s="11"/>
    </row>
    <row r="13" spans="2:27" ht="36.75" customHeight="1" x14ac:dyDescent="0.15">
      <c r="B13" s="5" t="s">
        <v>10</v>
      </c>
      <c r="C13" s="1"/>
      <c r="D13" s="2"/>
      <c r="E13" s="6"/>
      <c r="F13" s="3"/>
      <c r="G13" s="3"/>
      <c r="H13" s="3"/>
      <c r="I13" s="3"/>
      <c r="J13" s="7"/>
      <c r="K13" s="3"/>
      <c r="L13" s="3"/>
      <c r="M13" s="3"/>
      <c r="N13" s="22">
        <f t="shared" si="3"/>
        <v>0</v>
      </c>
      <c r="O13" s="23">
        <f t="shared" si="4"/>
        <v>0</v>
      </c>
      <c r="P13" s="23"/>
      <c r="Q13" s="53" t="e">
        <f t="shared" si="1"/>
        <v>#DIV/0!</v>
      </c>
      <c r="S13" s="51" t="e">
        <f t="shared" si="2"/>
        <v>#DIV/0!</v>
      </c>
      <c r="T13" s="55" t="e">
        <f t="shared" si="5"/>
        <v>#DIV/0!</v>
      </c>
      <c r="U13" s="52"/>
      <c r="V13" s="11"/>
    </row>
    <row r="14" spans="2:27" ht="36.75" customHeight="1" x14ac:dyDescent="0.15">
      <c r="B14" s="5" t="s">
        <v>11</v>
      </c>
      <c r="C14" s="1"/>
      <c r="D14" s="2"/>
      <c r="E14" s="6"/>
      <c r="F14" s="3"/>
      <c r="G14" s="3"/>
      <c r="H14" s="3"/>
      <c r="I14" s="3"/>
      <c r="J14" s="7"/>
      <c r="K14" s="3"/>
      <c r="L14" s="3"/>
      <c r="M14" s="3"/>
      <c r="N14" s="22">
        <f t="shared" si="3"/>
        <v>0</v>
      </c>
      <c r="O14" s="23">
        <f t="shared" si="4"/>
        <v>0</v>
      </c>
      <c r="P14" s="23"/>
      <c r="Q14" s="53" t="e">
        <f t="shared" si="1"/>
        <v>#DIV/0!</v>
      </c>
      <c r="S14" s="51" t="e">
        <f t="shared" si="2"/>
        <v>#DIV/0!</v>
      </c>
      <c r="T14" s="55" t="e">
        <f t="shared" si="5"/>
        <v>#DIV/0!</v>
      </c>
      <c r="U14" s="52"/>
      <c r="V14" s="11"/>
    </row>
    <row r="15" spans="2:27" ht="36.75" customHeight="1" x14ac:dyDescent="0.15">
      <c r="B15" s="5" t="s">
        <v>6</v>
      </c>
      <c r="C15" s="1"/>
      <c r="D15" s="2"/>
      <c r="E15" s="6"/>
      <c r="F15" s="3"/>
      <c r="G15" s="3"/>
      <c r="H15" s="3"/>
      <c r="I15" s="3"/>
      <c r="J15" s="7"/>
      <c r="K15" s="3"/>
      <c r="L15" s="3"/>
      <c r="M15" s="3"/>
      <c r="N15" s="22">
        <f t="shared" si="3"/>
        <v>0</v>
      </c>
      <c r="O15" s="23">
        <f t="shared" si="4"/>
        <v>0</v>
      </c>
      <c r="P15" s="23"/>
      <c r="Q15" s="53" t="e">
        <f t="shared" si="1"/>
        <v>#DIV/0!</v>
      </c>
      <c r="S15" s="51" t="e">
        <f t="shared" si="2"/>
        <v>#DIV/0!</v>
      </c>
      <c r="T15" s="55" t="e">
        <f t="shared" si="5"/>
        <v>#DIV/0!</v>
      </c>
      <c r="U15" s="52"/>
      <c r="V15" s="11"/>
    </row>
    <row r="16" spans="2:27" ht="36.75" customHeight="1" x14ac:dyDescent="0.15">
      <c r="B16" s="5" t="s">
        <v>9</v>
      </c>
      <c r="C16" s="1"/>
      <c r="D16" s="2"/>
      <c r="E16" s="6"/>
      <c r="F16" s="3"/>
      <c r="G16" s="3"/>
      <c r="H16" s="3"/>
      <c r="I16" s="3"/>
      <c r="J16" s="7"/>
      <c r="K16" s="3"/>
      <c r="L16" s="3"/>
      <c r="M16" s="3"/>
      <c r="N16" s="22">
        <f t="shared" si="3"/>
        <v>0</v>
      </c>
      <c r="O16" s="23">
        <f t="shared" si="4"/>
        <v>0</v>
      </c>
      <c r="P16" s="23"/>
      <c r="Q16" s="53" t="e">
        <f t="shared" si="1"/>
        <v>#DIV/0!</v>
      </c>
      <c r="S16" s="51" t="e">
        <f t="shared" si="2"/>
        <v>#DIV/0!</v>
      </c>
      <c r="T16" s="55" t="e">
        <f t="shared" si="5"/>
        <v>#DIV/0!</v>
      </c>
      <c r="U16" s="52"/>
      <c r="V16" s="11"/>
    </row>
    <row r="17" spans="2:22" ht="36.75" customHeight="1" x14ac:dyDescent="0.15">
      <c r="B17" s="5" t="s">
        <v>12</v>
      </c>
      <c r="C17" s="2" t="s">
        <v>78</v>
      </c>
      <c r="D17" s="23">
        <f>SUM(D7:D16)</f>
        <v>19170</v>
      </c>
      <c r="E17" s="12">
        <f>SUM(E7:E16)</f>
        <v>18000</v>
      </c>
      <c r="F17" s="34" t="s">
        <v>35</v>
      </c>
      <c r="G17" s="34" t="s">
        <v>35</v>
      </c>
      <c r="H17" s="34" t="s">
        <v>61</v>
      </c>
      <c r="I17" s="23">
        <f t="shared" ref="I17:Q17" si="6">SUM(I7:I16)</f>
        <v>1</v>
      </c>
      <c r="J17" s="23">
        <f t="shared" si="6"/>
        <v>5</v>
      </c>
      <c r="K17" s="23">
        <f t="shared" si="6"/>
        <v>4500</v>
      </c>
      <c r="L17" s="23">
        <f t="shared" si="6"/>
        <v>1500</v>
      </c>
      <c r="M17" s="23">
        <f t="shared" si="6"/>
        <v>3000</v>
      </c>
      <c r="N17" s="24">
        <f t="shared" si="6"/>
        <v>13200</v>
      </c>
      <c r="O17" s="23">
        <f t="shared" si="6"/>
        <v>14057</v>
      </c>
      <c r="P17" s="23">
        <f t="shared" si="6"/>
        <v>12000</v>
      </c>
      <c r="Q17" s="53" t="e">
        <f t="shared" si="6"/>
        <v>#DIV/0!</v>
      </c>
      <c r="S17" s="51" t="s">
        <v>61</v>
      </c>
      <c r="T17" s="53" t="e">
        <f>SUM(T7:T16)</f>
        <v>#DIV/0!</v>
      </c>
      <c r="U17" s="51" t="s">
        <v>61</v>
      </c>
      <c r="V17" s="11"/>
    </row>
    <row r="18" spans="2:22" x14ac:dyDescent="0.15">
      <c r="O18" s="44"/>
      <c r="P18" s="44"/>
      <c r="Q18" s="45"/>
      <c r="R18" s="44"/>
      <c r="S18" s="46"/>
      <c r="T18" s="46"/>
      <c r="U18" s="19"/>
      <c r="V18" s="44"/>
    </row>
  </sheetData>
  <mergeCells count="25">
    <mergeCell ref="C1:H1"/>
    <mergeCell ref="E3:E5"/>
    <mergeCell ref="F3:F5"/>
    <mergeCell ref="G3:G5"/>
    <mergeCell ref="H3:J3"/>
    <mergeCell ref="D3:D5"/>
    <mergeCell ref="B3:B5"/>
    <mergeCell ref="C3:C6"/>
    <mergeCell ref="K6:M6"/>
    <mergeCell ref="H4:H6"/>
    <mergeCell ref="I4:I6"/>
    <mergeCell ref="J4:J6"/>
    <mergeCell ref="T1:V1"/>
    <mergeCell ref="K4:K5"/>
    <mergeCell ref="O3:Q3"/>
    <mergeCell ref="O4:O5"/>
    <mergeCell ref="P4:P5"/>
    <mergeCell ref="Q4:Q5"/>
    <mergeCell ref="L4:L5"/>
    <mergeCell ref="S3:S5"/>
    <mergeCell ref="T3:T5"/>
    <mergeCell ref="U3:U5"/>
    <mergeCell ref="N3:N5"/>
    <mergeCell ref="K3:M3"/>
    <mergeCell ref="M4:M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ignoredErrors>
    <ignoredError sqref="T8:T17 S8:S16 Q8:Q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16"/>
  <sheetViews>
    <sheetView tabSelected="1" view="pageBreakPreview" topLeftCell="C1" zoomScale="60" zoomScaleNormal="85" workbookViewId="0">
      <pane ySplit="6" topLeftCell="A7" activePane="bottomLeft" state="frozen"/>
      <selection activeCell="X13" sqref="X13"/>
      <selection pane="bottomLeft" activeCell="X13" sqref="X13"/>
    </sheetView>
  </sheetViews>
  <sheetFormatPr defaultRowHeight="13.5" x14ac:dyDescent="0.15"/>
  <cols>
    <col min="1" max="2" width="0" style="4" hidden="1" customWidth="1"/>
    <col min="3" max="3" width="15.5" style="4" customWidth="1"/>
    <col min="4" max="4" width="12.75" style="4" customWidth="1"/>
    <col min="5" max="5" width="6.625" style="4" customWidth="1"/>
    <col min="6" max="6" width="5.75" style="4" bestFit="1" customWidth="1"/>
    <col min="7" max="7" width="8.75" style="4" customWidth="1"/>
    <col min="8" max="8" width="5" style="4" customWidth="1"/>
    <col min="9" max="9" width="6.75" style="14" customWidth="1"/>
    <col min="10" max="12" width="10.5" style="4" customWidth="1"/>
    <col min="13" max="13" width="15.75" style="4" customWidth="1"/>
    <col min="14" max="14" width="10.375" style="4" customWidth="1"/>
    <col min="15" max="15" width="12.625" style="15" customWidth="1"/>
    <col min="16" max="16" width="6.75" style="4" customWidth="1"/>
    <col min="17" max="17" width="9.25" style="16" bestFit="1" customWidth="1"/>
    <col min="18" max="18" width="10.125" style="16" customWidth="1"/>
    <col min="19" max="19" width="6" style="8" customWidth="1"/>
    <col min="20" max="20" width="9.875" style="4" bestFit="1" customWidth="1"/>
    <col min="21" max="16384" width="9" style="4"/>
  </cols>
  <sheetData>
    <row r="1" spans="2:25" ht="50.25" customHeight="1" x14ac:dyDescent="0.15">
      <c r="B1" s="13" t="s">
        <v>3</v>
      </c>
      <c r="C1" s="83" t="s">
        <v>63</v>
      </c>
      <c r="D1" s="83"/>
      <c r="E1" s="83"/>
      <c r="F1" s="83"/>
      <c r="G1" s="83"/>
      <c r="H1" s="83"/>
      <c r="I1" s="83"/>
      <c r="J1" s="83"/>
    </row>
    <row r="2" spans="2:25" s="18" customFormat="1" ht="21" customHeight="1" x14ac:dyDescent="0.15">
      <c r="B2" s="17">
        <v>1</v>
      </c>
      <c r="C2" s="17" t="s">
        <v>66</v>
      </c>
      <c r="D2" s="17" t="s">
        <v>36</v>
      </c>
      <c r="E2" s="17"/>
      <c r="F2" s="17"/>
      <c r="G2" s="17"/>
      <c r="H2" s="40"/>
      <c r="I2" s="40"/>
      <c r="J2" s="17" t="s">
        <v>41</v>
      </c>
      <c r="K2" s="17" t="s">
        <v>42</v>
      </c>
      <c r="L2" s="17" t="s">
        <v>43</v>
      </c>
      <c r="M2" s="17" t="s">
        <v>19</v>
      </c>
      <c r="N2" s="17" t="s">
        <v>20</v>
      </c>
      <c r="O2" s="17" t="s">
        <v>24</v>
      </c>
      <c r="Q2" s="42" t="s">
        <v>25</v>
      </c>
      <c r="R2" s="42" t="s">
        <v>26</v>
      </c>
      <c r="S2" s="17" t="s">
        <v>27</v>
      </c>
    </row>
    <row r="3" spans="2:25" ht="33" customHeight="1" x14ac:dyDescent="0.15">
      <c r="B3" s="76" t="s">
        <v>13</v>
      </c>
      <c r="C3" s="71" t="s">
        <v>0</v>
      </c>
      <c r="D3" s="84" t="s">
        <v>37</v>
      </c>
      <c r="E3" s="64" t="s">
        <v>22</v>
      </c>
      <c r="F3" s="64" t="s">
        <v>23</v>
      </c>
      <c r="G3" s="75" t="s">
        <v>31</v>
      </c>
      <c r="H3" s="75"/>
      <c r="I3" s="75"/>
      <c r="J3" s="75" t="s">
        <v>39</v>
      </c>
      <c r="K3" s="75"/>
      <c r="L3" s="75"/>
      <c r="M3" s="86" t="s">
        <v>47</v>
      </c>
      <c r="N3" s="62"/>
      <c r="O3" s="63"/>
      <c r="Q3" s="69" t="s">
        <v>70</v>
      </c>
      <c r="R3" s="70" t="s">
        <v>71</v>
      </c>
      <c r="S3" s="71"/>
      <c r="Y3" s="19"/>
    </row>
    <row r="4" spans="2:25" ht="33" customHeight="1" x14ac:dyDescent="0.15">
      <c r="B4" s="76"/>
      <c r="C4" s="72"/>
      <c r="D4" s="84"/>
      <c r="E4" s="66"/>
      <c r="F4" s="66"/>
      <c r="G4" s="75" t="s">
        <v>32</v>
      </c>
      <c r="H4" s="76" t="s">
        <v>1</v>
      </c>
      <c r="I4" s="85" t="s">
        <v>14</v>
      </c>
      <c r="J4" s="59" t="s">
        <v>44</v>
      </c>
      <c r="K4" s="59" t="s">
        <v>45</v>
      </c>
      <c r="L4" s="64" t="s">
        <v>46</v>
      </c>
      <c r="M4" s="86"/>
      <c r="N4" s="66" t="s">
        <v>75</v>
      </c>
      <c r="O4" s="68" t="s">
        <v>76</v>
      </c>
      <c r="Q4" s="69"/>
      <c r="R4" s="70"/>
      <c r="S4" s="72"/>
    </row>
    <row r="5" spans="2:25" ht="37.5" customHeight="1" x14ac:dyDescent="0.15">
      <c r="B5" s="76"/>
      <c r="C5" s="72"/>
      <c r="D5" s="84"/>
      <c r="E5" s="66"/>
      <c r="F5" s="66"/>
      <c r="G5" s="75"/>
      <c r="H5" s="76"/>
      <c r="I5" s="85"/>
      <c r="J5" s="60"/>
      <c r="K5" s="60"/>
      <c r="L5" s="65"/>
      <c r="M5" s="86"/>
      <c r="N5" s="65"/>
      <c r="O5" s="87"/>
      <c r="Q5" s="69"/>
      <c r="R5" s="70"/>
      <c r="S5" s="73"/>
    </row>
    <row r="6" spans="2:25" s="18" customFormat="1" ht="45.75" customHeight="1" x14ac:dyDescent="0.15">
      <c r="B6" s="20"/>
      <c r="C6" s="73"/>
      <c r="D6" s="27" t="s">
        <v>30</v>
      </c>
      <c r="E6" s="50" t="s">
        <v>54</v>
      </c>
      <c r="F6" s="50" t="s">
        <v>55</v>
      </c>
      <c r="G6" s="31"/>
      <c r="H6" s="30"/>
      <c r="I6" s="32"/>
      <c r="J6" s="77" t="s">
        <v>52</v>
      </c>
      <c r="K6" s="78"/>
      <c r="L6" s="79"/>
      <c r="M6" s="56" t="s">
        <v>77</v>
      </c>
      <c r="N6" s="47"/>
      <c r="O6" s="48" t="s">
        <v>48</v>
      </c>
      <c r="Q6" s="28" t="s">
        <v>49</v>
      </c>
      <c r="R6" s="29" t="s">
        <v>62</v>
      </c>
      <c r="S6" s="26" t="s">
        <v>29</v>
      </c>
    </row>
    <row r="7" spans="2:25" ht="36.75" customHeight="1" x14ac:dyDescent="0.15">
      <c r="B7" s="5" t="s">
        <v>2</v>
      </c>
      <c r="C7" s="1" t="s">
        <v>34</v>
      </c>
      <c r="D7" s="6">
        <v>18000</v>
      </c>
      <c r="E7" s="3">
        <v>1</v>
      </c>
      <c r="F7" s="3">
        <v>1</v>
      </c>
      <c r="G7" s="33" t="s">
        <v>33</v>
      </c>
      <c r="H7" s="3">
        <v>1</v>
      </c>
      <c r="I7" s="7">
        <v>5</v>
      </c>
      <c r="J7" s="3">
        <v>4500</v>
      </c>
      <c r="K7" s="3">
        <v>1500</v>
      </c>
      <c r="L7" s="3">
        <v>3000</v>
      </c>
      <c r="M7" s="57">
        <f t="shared" ref="M7" si="0">(D7*0.9-L7)</f>
        <v>13200</v>
      </c>
      <c r="N7" s="23">
        <v>12000</v>
      </c>
      <c r="O7" s="24">
        <f>ROUNDDOWN(M7*N7/D7,0)</f>
        <v>8800</v>
      </c>
      <c r="Q7" s="9">
        <f t="shared" ref="Q7:Q15" si="1">O7*S7*0.5</f>
        <v>118360</v>
      </c>
      <c r="R7" s="54">
        <f>ROUNDDOWN(Q7,-2)</f>
        <v>118300</v>
      </c>
      <c r="S7" s="10">
        <v>26.9</v>
      </c>
      <c r="T7" s="43"/>
    </row>
    <row r="8" spans="2:25" ht="36.75" customHeight="1" x14ac:dyDescent="0.15">
      <c r="B8" s="5" t="s">
        <v>2</v>
      </c>
      <c r="C8" s="1"/>
      <c r="D8" s="6"/>
      <c r="E8" s="3"/>
      <c r="F8" s="3"/>
      <c r="G8" s="3"/>
      <c r="H8" s="3"/>
      <c r="I8" s="7"/>
      <c r="J8" s="3"/>
      <c r="K8" s="3"/>
      <c r="L8" s="3"/>
      <c r="M8" s="22">
        <f t="shared" ref="M8:M15" si="2">(D8-L8)*0.9</f>
        <v>0</v>
      </c>
      <c r="N8" s="23"/>
      <c r="O8" s="53" t="e">
        <f t="shared" ref="O8:O15" si="3">ROUNDDOWN(M8*N8/D8,0)</f>
        <v>#DIV/0!</v>
      </c>
      <c r="Q8" s="51" t="e">
        <f t="shared" si="1"/>
        <v>#DIV/0!</v>
      </c>
      <c r="R8" s="55" t="e">
        <f t="shared" ref="R8:R15" si="4">ROUNDDOWN(Q8,-2)</f>
        <v>#DIV/0!</v>
      </c>
      <c r="S8" s="35"/>
      <c r="T8" s="43"/>
    </row>
    <row r="9" spans="2:25" ht="36.75" customHeight="1" x14ac:dyDescent="0.15">
      <c r="B9" s="5" t="s">
        <v>4</v>
      </c>
      <c r="C9" s="1"/>
      <c r="D9" s="6"/>
      <c r="E9" s="3"/>
      <c r="F9" s="3"/>
      <c r="G9" s="3"/>
      <c r="H9" s="3"/>
      <c r="I9" s="7"/>
      <c r="J9" s="3"/>
      <c r="K9" s="3"/>
      <c r="L9" s="3"/>
      <c r="M9" s="22">
        <f t="shared" si="2"/>
        <v>0</v>
      </c>
      <c r="N9" s="23"/>
      <c r="O9" s="53" t="e">
        <f t="shared" si="3"/>
        <v>#DIV/0!</v>
      </c>
      <c r="Q9" s="51" t="e">
        <f t="shared" si="1"/>
        <v>#DIV/0!</v>
      </c>
      <c r="R9" s="55" t="e">
        <f t="shared" si="4"/>
        <v>#DIV/0!</v>
      </c>
      <c r="S9" s="35"/>
      <c r="T9" s="43"/>
    </row>
    <row r="10" spans="2:25" ht="36.75" customHeight="1" x14ac:dyDescent="0.15">
      <c r="B10" s="5" t="s">
        <v>5</v>
      </c>
      <c r="C10" s="1"/>
      <c r="D10" s="6"/>
      <c r="E10" s="3"/>
      <c r="F10" s="3"/>
      <c r="G10" s="3"/>
      <c r="H10" s="3"/>
      <c r="I10" s="7"/>
      <c r="J10" s="3"/>
      <c r="K10" s="3"/>
      <c r="L10" s="3"/>
      <c r="M10" s="22">
        <f t="shared" si="2"/>
        <v>0</v>
      </c>
      <c r="N10" s="23"/>
      <c r="O10" s="53" t="e">
        <f t="shared" si="3"/>
        <v>#DIV/0!</v>
      </c>
      <c r="Q10" s="51" t="e">
        <f t="shared" si="1"/>
        <v>#DIV/0!</v>
      </c>
      <c r="R10" s="55" t="e">
        <f t="shared" si="4"/>
        <v>#DIV/0!</v>
      </c>
      <c r="S10" s="35"/>
      <c r="T10" s="43"/>
    </row>
    <row r="11" spans="2:25" ht="36.75" customHeight="1" x14ac:dyDescent="0.15">
      <c r="B11" s="5" t="s">
        <v>8</v>
      </c>
      <c r="C11" s="1"/>
      <c r="D11" s="6"/>
      <c r="E11" s="3"/>
      <c r="F11" s="3"/>
      <c r="G11" s="3"/>
      <c r="H11" s="3"/>
      <c r="I11" s="7"/>
      <c r="J11" s="3"/>
      <c r="K11" s="3"/>
      <c r="L11" s="3"/>
      <c r="M11" s="22">
        <f t="shared" si="2"/>
        <v>0</v>
      </c>
      <c r="N11" s="23"/>
      <c r="O11" s="53" t="e">
        <f t="shared" si="3"/>
        <v>#DIV/0!</v>
      </c>
      <c r="Q11" s="51" t="e">
        <f t="shared" si="1"/>
        <v>#DIV/0!</v>
      </c>
      <c r="R11" s="55" t="e">
        <f t="shared" si="4"/>
        <v>#DIV/0!</v>
      </c>
      <c r="S11" s="35"/>
      <c r="T11" s="43"/>
    </row>
    <row r="12" spans="2:25" ht="36.75" customHeight="1" x14ac:dyDescent="0.15">
      <c r="B12" s="5" t="s">
        <v>10</v>
      </c>
      <c r="C12" s="1"/>
      <c r="D12" s="6"/>
      <c r="E12" s="3"/>
      <c r="F12" s="3"/>
      <c r="G12" s="3"/>
      <c r="H12" s="3"/>
      <c r="I12" s="7"/>
      <c r="J12" s="3"/>
      <c r="K12" s="3"/>
      <c r="L12" s="3"/>
      <c r="M12" s="22">
        <f t="shared" si="2"/>
        <v>0</v>
      </c>
      <c r="N12" s="23"/>
      <c r="O12" s="53" t="e">
        <f t="shared" si="3"/>
        <v>#DIV/0!</v>
      </c>
      <c r="Q12" s="51" t="e">
        <f t="shared" si="1"/>
        <v>#DIV/0!</v>
      </c>
      <c r="R12" s="55" t="e">
        <f t="shared" si="4"/>
        <v>#DIV/0!</v>
      </c>
      <c r="S12" s="35"/>
      <c r="T12" s="43"/>
    </row>
    <row r="13" spans="2:25" ht="36.75" customHeight="1" x14ac:dyDescent="0.15">
      <c r="B13" s="5" t="s">
        <v>11</v>
      </c>
      <c r="C13" s="1"/>
      <c r="D13" s="6"/>
      <c r="E13" s="3"/>
      <c r="F13" s="3"/>
      <c r="G13" s="3"/>
      <c r="H13" s="3"/>
      <c r="I13" s="7"/>
      <c r="J13" s="3"/>
      <c r="K13" s="3"/>
      <c r="L13" s="3"/>
      <c r="M13" s="22">
        <f t="shared" si="2"/>
        <v>0</v>
      </c>
      <c r="N13" s="23"/>
      <c r="O13" s="53" t="e">
        <f t="shared" si="3"/>
        <v>#DIV/0!</v>
      </c>
      <c r="Q13" s="51" t="e">
        <f t="shared" si="1"/>
        <v>#DIV/0!</v>
      </c>
      <c r="R13" s="55" t="e">
        <f t="shared" si="4"/>
        <v>#DIV/0!</v>
      </c>
      <c r="S13" s="35"/>
      <c r="T13" s="43"/>
    </row>
    <row r="14" spans="2:25" ht="36.75" customHeight="1" x14ac:dyDescent="0.15">
      <c r="B14" s="5" t="s">
        <v>6</v>
      </c>
      <c r="C14" s="1"/>
      <c r="D14" s="6"/>
      <c r="E14" s="3"/>
      <c r="F14" s="3"/>
      <c r="G14" s="3"/>
      <c r="H14" s="3"/>
      <c r="I14" s="7"/>
      <c r="J14" s="3"/>
      <c r="K14" s="3"/>
      <c r="L14" s="3"/>
      <c r="M14" s="22">
        <f t="shared" si="2"/>
        <v>0</v>
      </c>
      <c r="N14" s="23"/>
      <c r="O14" s="53" t="e">
        <f t="shared" si="3"/>
        <v>#DIV/0!</v>
      </c>
      <c r="Q14" s="51" t="e">
        <f t="shared" si="1"/>
        <v>#DIV/0!</v>
      </c>
      <c r="R14" s="55" t="e">
        <f t="shared" si="4"/>
        <v>#DIV/0!</v>
      </c>
      <c r="S14" s="35"/>
      <c r="T14" s="43"/>
      <c r="U14" s="43"/>
    </row>
    <row r="15" spans="2:25" ht="36.75" customHeight="1" x14ac:dyDescent="0.15">
      <c r="B15" s="5" t="s">
        <v>9</v>
      </c>
      <c r="C15" s="1"/>
      <c r="D15" s="6"/>
      <c r="E15" s="3"/>
      <c r="F15" s="3"/>
      <c r="G15" s="3"/>
      <c r="H15" s="3"/>
      <c r="I15" s="7"/>
      <c r="J15" s="3"/>
      <c r="K15" s="3"/>
      <c r="L15" s="3"/>
      <c r="M15" s="22">
        <f t="shared" si="2"/>
        <v>0</v>
      </c>
      <c r="N15" s="23"/>
      <c r="O15" s="53" t="e">
        <f t="shared" si="3"/>
        <v>#DIV/0!</v>
      </c>
      <c r="Q15" s="51" t="e">
        <f t="shared" si="1"/>
        <v>#DIV/0!</v>
      </c>
      <c r="R15" s="55" t="e">
        <f t="shared" si="4"/>
        <v>#DIV/0!</v>
      </c>
      <c r="S15" s="35"/>
      <c r="T15" s="43"/>
    </row>
    <row r="16" spans="2:25" ht="36.75" customHeight="1" x14ac:dyDescent="0.15">
      <c r="B16" s="5" t="s">
        <v>12</v>
      </c>
      <c r="C16" s="2" t="s">
        <v>78</v>
      </c>
      <c r="D16" s="12">
        <f>SUM(D7:D15)</f>
        <v>18000</v>
      </c>
      <c r="E16" s="34" t="s">
        <v>35</v>
      </c>
      <c r="F16" s="34" t="s">
        <v>35</v>
      </c>
      <c r="G16" s="34" t="s">
        <v>35</v>
      </c>
      <c r="H16" s="23">
        <f t="shared" ref="H16:O16" si="5">SUM(H7:H15)</f>
        <v>1</v>
      </c>
      <c r="I16" s="23">
        <f t="shared" si="5"/>
        <v>5</v>
      </c>
      <c r="J16" s="23">
        <f t="shared" si="5"/>
        <v>4500</v>
      </c>
      <c r="K16" s="23">
        <f t="shared" si="5"/>
        <v>1500</v>
      </c>
      <c r="L16" s="23">
        <f t="shared" si="5"/>
        <v>3000</v>
      </c>
      <c r="M16" s="24">
        <f t="shared" si="5"/>
        <v>13200</v>
      </c>
      <c r="N16" s="23">
        <f t="shared" si="5"/>
        <v>12000</v>
      </c>
      <c r="O16" s="53" t="e">
        <f t="shared" si="5"/>
        <v>#DIV/0!</v>
      </c>
      <c r="Q16" s="51" t="s">
        <v>61</v>
      </c>
      <c r="R16" s="53" t="e">
        <f>SUM(R7:R15)</f>
        <v>#DIV/0!</v>
      </c>
      <c r="S16" s="52" t="s">
        <v>61</v>
      </c>
      <c r="T16" s="11"/>
    </row>
  </sheetData>
  <mergeCells count="22">
    <mergeCell ref="C1:J1"/>
    <mergeCell ref="B3:B5"/>
    <mergeCell ref="D3:D5"/>
    <mergeCell ref="M3:M5"/>
    <mergeCell ref="O4:O5"/>
    <mergeCell ref="K4:K5"/>
    <mergeCell ref="L4:L5"/>
    <mergeCell ref="J4:J5"/>
    <mergeCell ref="N3:O3"/>
    <mergeCell ref="C3:C6"/>
    <mergeCell ref="J6:L6"/>
    <mergeCell ref="E3:E5"/>
    <mergeCell ref="F3:F5"/>
    <mergeCell ref="S3:S5"/>
    <mergeCell ref="N4:N5"/>
    <mergeCell ref="J3:L3"/>
    <mergeCell ref="G3:I3"/>
    <mergeCell ref="G4:G5"/>
    <mergeCell ref="H4:H5"/>
    <mergeCell ref="I4:I5"/>
    <mergeCell ref="Q3:Q5"/>
    <mergeCell ref="R3:R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ignoredErrors>
    <ignoredError sqref="O8:O10 Q8:Q10 R8:R10 O11:O16 Q11:Q15 R11:R16" evalError="1"/>
  </ignoredErrors>
</worksheet>
</file>